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le Crumby\Desktop\HMN Oversight\Board Meetings\FY 2026\"/>
    </mc:Choice>
  </mc:AlternateContent>
  <xr:revisionPtr revIDLastSave="0" documentId="8_{99FF0826-060E-4D81-A5F8-CE469300D204}" xr6:coauthVersionLast="47" xr6:coauthVersionMax="47" xr10:uidLastSave="{00000000-0000-0000-0000-000000000000}"/>
  <bookViews>
    <workbookView xWindow="1125" yWindow="1125" windowWidth="19035" windowHeight="140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  <c r="I38" i="1"/>
  <c r="H38" i="1"/>
  <c r="H39" i="1" s="1"/>
  <c r="G38" i="1"/>
  <c r="F38" i="1"/>
  <c r="E38" i="1"/>
  <c r="E39" i="1" s="1"/>
  <c r="E40" i="1" s="1"/>
  <c r="D38" i="1"/>
  <c r="C38" i="1"/>
  <c r="B38" i="1"/>
  <c r="J38" i="1" s="1"/>
  <c r="J37" i="1"/>
  <c r="I35" i="1"/>
  <c r="I39" i="1" s="1"/>
  <c r="G35" i="1"/>
  <c r="G39" i="1" s="1"/>
  <c r="F35" i="1"/>
  <c r="F39" i="1" s="1"/>
  <c r="D35" i="1"/>
  <c r="D39" i="1" s="1"/>
  <c r="D40" i="1" s="1"/>
  <c r="B35" i="1"/>
  <c r="B39" i="1" s="1"/>
  <c r="J39" i="1" s="1"/>
  <c r="J34" i="1"/>
  <c r="J33" i="1"/>
  <c r="I29" i="1"/>
  <c r="H29" i="1"/>
  <c r="G29" i="1"/>
  <c r="F29" i="1"/>
  <c r="E29" i="1"/>
  <c r="D29" i="1"/>
  <c r="C29" i="1"/>
  <c r="B29" i="1"/>
  <c r="J29" i="1" s="1"/>
  <c r="J28" i="1"/>
  <c r="J27" i="1"/>
  <c r="J25" i="1"/>
  <c r="I24" i="1"/>
  <c r="H24" i="1"/>
  <c r="G24" i="1"/>
  <c r="F24" i="1"/>
  <c r="E24" i="1"/>
  <c r="D24" i="1"/>
  <c r="C24" i="1"/>
  <c r="B24" i="1"/>
  <c r="J24" i="1" s="1"/>
  <c r="J23" i="1"/>
  <c r="J22" i="1"/>
  <c r="I20" i="1"/>
  <c r="I30" i="1" s="1"/>
  <c r="H20" i="1"/>
  <c r="H30" i="1" s="1"/>
  <c r="G20" i="1"/>
  <c r="G30" i="1" s="1"/>
  <c r="F20" i="1"/>
  <c r="F30" i="1" s="1"/>
  <c r="E20" i="1"/>
  <c r="E30" i="1" s="1"/>
  <c r="D20" i="1"/>
  <c r="D30" i="1" s="1"/>
  <c r="C20" i="1"/>
  <c r="C30" i="1" s="1"/>
  <c r="C31" i="1" s="1"/>
  <c r="C40" i="1" s="1"/>
  <c r="B20" i="1"/>
  <c r="B30" i="1" s="1"/>
  <c r="J19" i="1"/>
  <c r="J18" i="1"/>
  <c r="J17" i="1"/>
  <c r="J16" i="1"/>
  <c r="J15" i="1"/>
  <c r="J14" i="1"/>
  <c r="J12" i="1"/>
  <c r="D10" i="1"/>
  <c r="C10" i="1"/>
  <c r="I8" i="1"/>
  <c r="I10" i="1" s="1"/>
  <c r="I31" i="1" s="1"/>
  <c r="I40" i="1" s="1"/>
  <c r="H8" i="1"/>
  <c r="H10" i="1" s="1"/>
  <c r="G8" i="1"/>
  <c r="G10" i="1" s="1"/>
  <c r="G31" i="1" s="1"/>
  <c r="F8" i="1"/>
  <c r="F10" i="1" s="1"/>
  <c r="F31" i="1" s="1"/>
  <c r="E8" i="1"/>
  <c r="E10" i="1" s="1"/>
  <c r="D8" i="1"/>
  <c r="C8" i="1"/>
  <c r="B8" i="1"/>
  <c r="B10" i="1" s="1"/>
  <c r="J7" i="1"/>
  <c r="J30" i="1" l="1"/>
  <c r="B31" i="1"/>
  <c r="B40" i="1" s="1"/>
  <c r="J40" i="1" s="1"/>
  <c r="J10" i="1"/>
  <c r="F40" i="1"/>
  <c r="G40" i="1"/>
  <c r="H31" i="1"/>
  <c r="H40" i="1" s="1"/>
  <c r="J35" i="1"/>
  <c r="J8" i="1"/>
  <c r="J20" i="1"/>
</calcChain>
</file>

<file path=xl/sharedStrings.xml><?xml version="1.0" encoding="utf-8"?>
<sst xmlns="http://schemas.openxmlformats.org/spreadsheetml/2006/main" count="49" uniqueCount="49">
  <si>
    <t>Statement of Activity by Month</t>
  </si>
  <si>
    <t>Home Means Nevada, Inc.</t>
  </si>
  <si>
    <t>July 1, 2025-February 28, 2026</t>
  </si>
  <si>
    <t>Income</t>
  </si>
  <si>
    <t>Roll Forward of Reserves</t>
  </si>
  <si>
    <t>Total for Income</t>
  </si>
  <si>
    <t>Cost of Goods Sold</t>
  </si>
  <si>
    <t>Gross Profit</t>
  </si>
  <si>
    <t>Expenses</t>
  </si>
  <si>
    <t>Legal &amp; Professional Fees</t>
  </si>
  <si>
    <t>Operations</t>
  </si>
  <si>
    <t>Audit</t>
  </si>
  <si>
    <t>Contracts</t>
  </si>
  <si>
    <t>Insurance (Liability, D&amp;O, Etc.)</t>
  </si>
  <si>
    <t>Non-State Owned Office Rent</t>
  </si>
  <si>
    <t>Operating Supplies</t>
  </si>
  <si>
    <t>Postage</t>
  </si>
  <si>
    <t>Total for Operations</t>
  </si>
  <si>
    <t>Payroll Expenses</t>
  </si>
  <si>
    <t>Benefits</t>
  </si>
  <si>
    <t>Salaries</t>
  </si>
  <si>
    <t>Total for Payroll Expenses</t>
  </si>
  <si>
    <t>Payroll Fees and Taxes</t>
  </si>
  <si>
    <t>Technology</t>
  </si>
  <si>
    <t>IT Contracts</t>
  </si>
  <si>
    <t>Telephone/Internet Services</t>
  </si>
  <si>
    <t>Total for Technology</t>
  </si>
  <si>
    <t>Total for Expenses</t>
  </si>
  <si>
    <t>Net Operating Income</t>
  </si>
  <si>
    <t>Other Income</t>
  </si>
  <si>
    <t>Interest Earned</t>
  </si>
  <si>
    <t>Interest from Checking Account</t>
  </si>
  <si>
    <t>Total for Other Income</t>
  </si>
  <si>
    <t>Other Expenses</t>
  </si>
  <si>
    <t>Interest Paid</t>
  </si>
  <si>
    <t>Total for Other Expenses</t>
  </si>
  <si>
    <t>Net Other Income</t>
  </si>
  <si>
    <t>Net Income</t>
  </si>
  <si>
    <t>Distribution account</t>
  </si>
  <si>
    <t>July 2025</t>
  </si>
  <si>
    <t>August 2025</t>
  </si>
  <si>
    <t>September 2025</t>
  </si>
  <si>
    <t>October 2025</t>
  </si>
  <si>
    <t>November 2025</t>
  </si>
  <si>
    <t>December 2025</t>
  </si>
  <si>
    <t>January 2026</t>
  </si>
  <si>
    <t>February 2026</t>
  </si>
  <si>
    <t>Total</t>
  </si>
  <si>
    <t>Accrual Basis Wednesday, March 18, 2026 06:01 PM GMTZ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</si>
</sst>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.0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1"/>
    <xf numFmtId="0" fontId="1" fillId="0" borderId="0"/>
    <xf numFmtId="0" fontId="1" fillId="0" borderId="2"/>
  </cellStyleXfs>
  <cellXfs count="17">
    <xf numFmtId="0" fontId="0" fillId="0" borderId="0" xfId="0"/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 inden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 indent="2"/>
    </xf>
    <xf numFmtId="0" fontId="3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4" fillId="0" borderId="1" xfId="1" applyFont="1" applyAlignment="1">
      <alignment horizontal="center" wrapText="1"/>
    </xf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wrapText="1"/>
    </xf>
  </cellXfs>
  <cellStyles count="4">
    <cellStyle name="GroupedCellStyle" xfId="2" xr:uid="{00000000-0005-0000-0000-000007000000}"/>
    <cellStyle name="HeaderCellStyle" xfId="1" xr:uid="{00000000-0005-0000-0000-000006000000}"/>
    <cellStyle name="Normal" xfId="0" builtinId="0"/>
    <cellStyle name="TotalCellStyle" xfId="3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3FEF-A70D-B944-82F4-C9836B181100}">
  <dimension ref="A1:J44"/>
  <sheetViews>
    <sheetView tabSelected="1" workbookViewId="0">
      <selection sqref="A1:J1"/>
    </sheetView>
  </sheetViews>
  <sheetFormatPr defaultColWidth="11.25" defaultRowHeight="15.75" outlineLevelRow="2" x14ac:dyDescent="0.25"/>
  <cols>
    <col min="1" max="1" width="28.125" style="11" customWidth="1"/>
    <col min="2" max="2" width="17" style="11" customWidth="1"/>
    <col min="3" max="3" width="10.125" style="11" customWidth="1"/>
    <col min="4" max="5" width="19.5" style="11" customWidth="1"/>
    <col min="6" max="7" width="18.625" style="11" customWidth="1"/>
    <col min="8" max="8" width="16.125" style="11" customWidth="1"/>
    <col min="9" max="9" width="18.625" style="11" customWidth="1"/>
    <col min="10" max="10" width="19.5" style="11" customWidth="1"/>
  </cols>
  <sheetData>
    <row r="1" spans="1:10" x14ac:dyDescent="0.25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 x14ac:dyDescent="0.2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pans="1:10" x14ac:dyDescent="0.25">
      <c r="A3" s="2" t="s">
        <v>2</v>
      </c>
      <c r="B3" s="4"/>
      <c r="C3" s="4"/>
      <c r="D3" s="4"/>
      <c r="E3" s="4"/>
      <c r="F3" s="4"/>
      <c r="G3" s="4"/>
      <c r="H3" s="4"/>
      <c r="I3" s="4"/>
      <c r="J3" s="4"/>
    </row>
    <row r="5" spans="1:10" x14ac:dyDescent="0.25">
      <c r="A5" s="12" t="s">
        <v>38</v>
      </c>
      <c r="B5" s="12" t="s">
        <v>39</v>
      </c>
      <c r="C5" s="12" t="s">
        <v>40</v>
      </c>
      <c r="D5" s="12" t="s">
        <v>41</v>
      </c>
      <c r="E5" s="12" t="s">
        <v>42</v>
      </c>
      <c r="F5" s="12" t="s">
        <v>43</v>
      </c>
      <c r="G5" s="12" t="s">
        <v>44</v>
      </c>
      <c r="H5" s="12" t="s">
        <v>45</v>
      </c>
      <c r="I5" s="12" t="s">
        <v>46</v>
      </c>
      <c r="J5" s="12" t="s">
        <v>47</v>
      </c>
    </row>
    <row r="6" spans="1:10" x14ac:dyDescent="0.25">
      <c r="A6" s="6" t="s">
        <v>3</v>
      </c>
      <c r="B6" s="13"/>
      <c r="C6" s="13"/>
      <c r="D6" s="13"/>
      <c r="E6" s="13"/>
      <c r="F6" s="13"/>
      <c r="G6" s="13"/>
      <c r="H6" s="13"/>
      <c r="I6" s="13"/>
    </row>
    <row r="7" spans="1:10" outlineLevel="1" x14ac:dyDescent="0.25">
      <c r="A7" s="7" t="s">
        <v>4</v>
      </c>
      <c r="B7" s="14">
        <v>45212.2</v>
      </c>
      <c r="C7" s="14">
        <v>30439.09</v>
      </c>
      <c r="D7" s="14">
        <v>33461.449999999997</v>
      </c>
      <c r="E7" s="14">
        <v>30742.3</v>
      </c>
      <c r="F7" s="14">
        <v>29576.66</v>
      </c>
      <c r="G7" s="14">
        <v>32208.69</v>
      </c>
      <c r="H7" s="14">
        <v>28925.37</v>
      </c>
      <c r="I7" s="14">
        <v>30507.83</v>
      </c>
      <c r="J7" s="14">
        <f>B7+C7+D7+E7+F7+G7+H7+I7</f>
        <v>261073.58999999997</v>
      </c>
    </row>
    <row r="8" spans="1:10" x14ac:dyDescent="0.25">
      <c r="A8" s="8" t="s">
        <v>5</v>
      </c>
      <c r="B8" s="15">
        <f t="shared" ref="B8:I8" si="0">B7</f>
        <v>45212.2</v>
      </c>
      <c r="C8" s="15">
        <f t="shared" si="0"/>
        <v>30439.09</v>
      </c>
      <c r="D8" s="15">
        <f t="shared" si="0"/>
        <v>33461.449999999997</v>
      </c>
      <c r="E8" s="15">
        <f t="shared" si="0"/>
        <v>30742.3</v>
      </c>
      <c r="F8" s="15">
        <f t="shared" si="0"/>
        <v>29576.66</v>
      </c>
      <c r="G8" s="15">
        <f t="shared" si="0"/>
        <v>32208.69</v>
      </c>
      <c r="H8" s="15">
        <f t="shared" si="0"/>
        <v>28925.37</v>
      </c>
      <c r="I8" s="15">
        <f t="shared" si="0"/>
        <v>30507.83</v>
      </c>
      <c r="J8" s="16">
        <f>B8+C8+D8+E8+F8+G8+H8+I8</f>
        <v>261073.58999999997</v>
      </c>
    </row>
    <row r="9" spans="1:10" x14ac:dyDescent="0.25">
      <c r="A9" s="6" t="s">
        <v>6</v>
      </c>
      <c r="B9" s="13"/>
      <c r="C9" s="13"/>
      <c r="D9" s="13"/>
      <c r="E9" s="13"/>
      <c r="F9" s="13"/>
      <c r="G9" s="13"/>
      <c r="H9" s="13"/>
      <c r="I9" s="13"/>
      <c r="J9" s="13"/>
    </row>
    <row r="10" spans="1:10" x14ac:dyDescent="0.25">
      <c r="A10" s="8" t="s">
        <v>7</v>
      </c>
      <c r="B10" s="15">
        <f t="shared" ref="B10:I10" si="1">B8-B9</f>
        <v>45212.2</v>
      </c>
      <c r="C10" s="15">
        <f t="shared" si="1"/>
        <v>30439.09</v>
      </c>
      <c r="D10" s="15">
        <f t="shared" si="1"/>
        <v>33461.449999999997</v>
      </c>
      <c r="E10" s="15">
        <f t="shared" si="1"/>
        <v>30742.3</v>
      </c>
      <c r="F10" s="15">
        <f t="shared" si="1"/>
        <v>29576.66</v>
      </c>
      <c r="G10" s="15">
        <f t="shared" si="1"/>
        <v>32208.69</v>
      </c>
      <c r="H10" s="15">
        <f t="shared" si="1"/>
        <v>28925.37</v>
      </c>
      <c r="I10" s="15">
        <f t="shared" si="1"/>
        <v>30507.83</v>
      </c>
      <c r="J10" s="16">
        <f>B10+C10+D10+E10+F10+G10+H10+I10</f>
        <v>261073.58999999997</v>
      </c>
    </row>
    <row r="11" spans="1:10" x14ac:dyDescent="0.25">
      <c r="A11" s="6" t="s">
        <v>8</v>
      </c>
      <c r="B11" s="13"/>
      <c r="C11" s="13"/>
      <c r="D11" s="13"/>
      <c r="E11" s="13"/>
      <c r="F11" s="13"/>
      <c r="G11" s="13"/>
      <c r="H11" s="13"/>
      <c r="I11" s="13"/>
    </row>
    <row r="12" spans="1:10" outlineLevel="1" x14ac:dyDescent="0.25">
      <c r="A12" s="7" t="s">
        <v>9</v>
      </c>
      <c r="B12" s="13"/>
      <c r="C12" s="13"/>
      <c r="D12" s="13"/>
      <c r="E12" s="13"/>
      <c r="F12" s="13"/>
      <c r="G12" s="14">
        <v>51.25</v>
      </c>
      <c r="H12" s="13"/>
      <c r="I12" s="13"/>
      <c r="J12" s="14">
        <f>B12+C12+D12+E12+F12+G12+H12+I12</f>
        <v>51.25</v>
      </c>
    </row>
    <row r="13" spans="1:10" outlineLevel="1" x14ac:dyDescent="0.25">
      <c r="A13" s="7" t="s">
        <v>10</v>
      </c>
      <c r="B13" s="13"/>
      <c r="C13" s="13"/>
      <c r="D13" s="13"/>
      <c r="E13" s="13"/>
      <c r="F13" s="13"/>
      <c r="G13" s="13"/>
      <c r="H13" s="13"/>
      <c r="I13" s="13"/>
      <c r="J13" s="13"/>
    </row>
    <row r="14" spans="1:10" outlineLevel="2" x14ac:dyDescent="0.25">
      <c r="A14" s="9" t="s">
        <v>11</v>
      </c>
      <c r="B14" s="14">
        <v>16500</v>
      </c>
      <c r="C14" s="13"/>
      <c r="D14" s="13"/>
      <c r="E14" s="13"/>
      <c r="F14" s="13"/>
      <c r="G14" s="13"/>
      <c r="H14" s="13"/>
      <c r="I14" s="13"/>
      <c r="J14" s="14">
        <f t="shared" ref="J14:J20" si="2">B14+C14+D14+E14+F14+G14+H14+I14</f>
        <v>16500</v>
      </c>
    </row>
    <row r="15" spans="1:10" outlineLevel="2" x14ac:dyDescent="0.25">
      <c r="A15" s="9" t="s">
        <v>12</v>
      </c>
      <c r="B15" s="14">
        <v>851.6</v>
      </c>
      <c r="C15" s="14">
        <v>1038.3900000000001</v>
      </c>
      <c r="D15" s="14">
        <v>246.71</v>
      </c>
      <c r="E15" s="14">
        <v>1751.64</v>
      </c>
      <c r="F15" s="14">
        <v>546.04999999999995</v>
      </c>
      <c r="G15" s="14">
        <v>971.64</v>
      </c>
      <c r="H15" s="14">
        <v>283.41000000000003</v>
      </c>
      <c r="I15" s="14">
        <v>282.74</v>
      </c>
      <c r="J15" s="14">
        <f t="shared" si="2"/>
        <v>5972.18</v>
      </c>
    </row>
    <row r="16" spans="1:10" outlineLevel="2" x14ac:dyDescent="0.25">
      <c r="A16" s="9" t="s">
        <v>13</v>
      </c>
      <c r="B16" s="14">
        <v>4680.3100000000004</v>
      </c>
      <c r="C16" s="14">
        <v>4412.6899999999996</v>
      </c>
      <c r="D16" s="14">
        <v>4722.5200000000004</v>
      </c>
      <c r="E16" s="14">
        <v>4426.2700000000004</v>
      </c>
      <c r="F16" s="14">
        <v>4504.07</v>
      </c>
      <c r="G16" s="14">
        <v>4445.28</v>
      </c>
      <c r="H16" s="14">
        <v>3734.18</v>
      </c>
      <c r="I16" s="14">
        <v>3734.18</v>
      </c>
      <c r="J16" s="14">
        <f t="shared" si="2"/>
        <v>34659.5</v>
      </c>
    </row>
    <row r="17" spans="1:10" outlineLevel="2" x14ac:dyDescent="0.25">
      <c r="A17" s="9" t="s">
        <v>14</v>
      </c>
      <c r="B17" s="14">
        <v>2105.0100000000002</v>
      </c>
      <c r="C17" s="14">
        <v>2105.0100000000002</v>
      </c>
      <c r="D17" s="14">
        <v>2105.0100000000002</v>
      </c>
      <c r="E17" s="14">
        <v>2105.0100000000002</v>
      </c>
      <c r="F17" s="14">
        <v>2105.0100000000002</v>
      </c>
      <c r="G17" s="14">
        <v>4210.0200000000004</v>
      </c>
      <c r="H17" s="14">
        <v>2105.0100000000002</v>
      </c>
      <c r="I17" s="14">
        <v>2105.0100000000002</v>
      </c>
      <c r="J17" s="14">
        <f t="shared" si="2"/>
        <v>18945.090000000004</v>
      </c>
    </row>
    <row r="18" spans="1:10" outlineLevel="2" x14ac:dyDescent="0.25">
      <c r="A18" s="9" t="s">
        <v>15</v>
      </c>
      <c r="B18" s="14">
        <v>83.98</v>
      </c>
      <c r="C18" s="13"/>
      <c r="D18" s="13"/>
      <c r="E18" s="14">
        <v>50</v>
      </c>
      <c r="F18" s="13"/>
      <c r="G18" s="13"/>
      <c r="H18" s="13"/>
      <c r="I18" s="13"/>
      <c r="J18" s="14">
        <f t="shared" si="2"/>
        <v>133.98000000000002</v>
      </c>
    </row>
    <row r="19" spans="1:10" outlineLevel="2" x14ac:dyDescent="0.25">
      <c r="A19" s="9" t="s">
        <v>16</v>
      </c>
      <c r="B19" s="13"/>
      <c r="C19" s="14">
        <v>1743.75</v>
      </c>
      <c r="D19" s="13"/>
      <c r="E19" s="13"/>
      <c r="F19" s="13"/>
      <c r="G19" s="13"/>
      <c r="H19" s="13"/>
      <c r="I19" s="14">
        <v>1743.75</v>
      </c>
      <c r="J19" s="14">
        <f t="shared" si="2"/>
        <v>3487.5</v>
      </c>
    </row>
    <row r="20" spans="1:10" outlineLevel="1" x14ac:dyDescent="0.25">
      <c r="A20" s="10" t="s">
        <v>17</v>
      </c>
      <c r="B20" s="15">
        <f t="shared" ref="B20:I20" si="3">B13+B14+B15+B16+B17+B18+B19</f>
        <v>24220.899999999998</v>
      </c>
      <c r="C20" s="15">
        <f t="shared" si="3"/>
        <v>9299.84</v>
      </c>
      <c r="D20" s="15">
        <f t="shared" si="3"/>
        <v>7074.2400000000007</v>
      </c>
      <c r="E20" s="15">
        <f t="shared" si="3"/>
        <v>8332.9200000000019</v>
      </c>
      <c r="F20" s="15">
        <f t="shared" si="3"/>
        <v>7155.13</v>
      </c>
      <c r="G20" s="15">
        <f t="shared" si="3"/>
        <v>9626.94</v>
      </c>
      <c r="H20" s="15">
        <f t="shared" si="3"/>
        <v>6122.6</v>
      </c>
      <c r="I20" s="15">
        <f t="shared" si="3"/>
        <v>7865.68</v>
      </c>
      <c r="J20" s="16">
        <f t="shared" si="2"/>
        <v>79698.25</v>
      </c>
    </row>
    <row r="21" spans="1:10" outlineLevel="1" x14ac:dyDescent="0.25">
      <c r="A21" s="7" t="s">
        <v>18</v>
      </c>
      <c r="B21" s="13"/>
      <c r="C21" s="13"/>
      <c r="D21" s="13"/>
      <c r="E21" s="13"/>
      <c r="F21" s="13"/>
      <c r="G21" s="13"/>
      <c r="H21" s="13"/>
      <c r="I21" s="13"/>
      <c r="J21" s="13"/>
    </row>
    <row r="22" spans="1:10" outlineLevel="2" x14ac:dyDescent="0.25">
      <c r="A22" s="9" t="s">
        <v>19</v>
      </c>
      <c r="B22" s="14">
        <v>1566.05</v>
      </c>
      <c r="C22" s="14">
        <v>1566.05</v>
      </c>
      <c r="D22" s="14">
        <v>1566.05</v>
      </c>
      <c r="E22" s="14">
        <v>1566.05</v>
      </c>
      <c r="F22" s="14">
        <v>1725.87</v>
      </c>
      <c r="G22" s="14">
        <v>1725.87</v>
      </c>
      <c r="H22" s="14">
        <v>1725.87</v>
      </c>
      <c r="I22" s="14">
        <v>1725.87</v>
      </c>
      <c r="J22" s="14">
        <f>B22+C22+D22+E22+F22+G22+H22+I22</f>
        <v>13167.679999999997</v>
      </c>
    </row>
    <row r="23" spans="1:10" outlineLevel="2" x14ac:dyDescent="0.25">
      <c r="A23" s="9" t="s">
        <v>20</v>
      </c>
      <c r="B23" s="14">
        <v>10155.86</v>
      </c>
      <c r="C23" s="14">
        <v>10155.86</v>
      </c>
      <c r="D23" s="14">
        <v>15853.85</v>
      </c>
      <c r="E23" s="14">
        <v>11538.12</v>
      </c>
      <c r="F23" s="14">
        <v>11471.14</v>
      </c>
      <c r="G23" s="14">
        <v>11471.14</v>
      </c>
      <c r="H23" s="14">
        <v>11471.14</v>
      </c>
      <c r="I23" s="14">
        <v>11471.14</v>
      </c>
      <c r="J23" s="14">
        <f>B23+C23+D23+E23+F23+G23+H23+I23</f>
        <v>93588.25</v>
      </c>
    </row>
    <row r="24" spans="1:10" outlineLevel="1" x14ac:dyDescent="0.25">
      <c r="A24" s="10" t="s">
        <v>21</v>
      </c>
      <c r="B24" s="15">
        <f t="shared" ref="B24:I24" si="4">B21+B22+B23</f>
        <v>11721.91</v>
      </c>
      <c r="C24" s="15">
        <f t="shared" si="4"/>
        <v>11721.91</v>
      </c>
      <c r="D24" s="15">
        <f t="shared" si="4"/>
        <v>17419.900000000001</v>
      </c>
      <c r="E24" s="15">
        <f t="shared" si="4"/>
        <v>13104.17</v>
      </c>
      <c r="F24" s="15">
        <f t="shared" si="4"/>
        <v>13197.009999999998</v>
      </c>
      <c r="G24" s="15">
        <f t="shared" si="4"/>
        <v>13197.009999999998</v>
      </c>
      <c r="H24" s="15">
        <f t="shared" si="4"/>
        <v>13197.009999999998</v>
      </c>
      <c r="I24" s="15">
        <f t="shared" si="4"/>
        <v>13197.009999999998</v>
      </c>
      <c r="J24" s="16">
        <f>B24+C24+D24+E24+F24+G24+H24+I24</f>
        <v>106755.92999999998</v>
      </c>
    </row>
    <row r="25" spans="1:10" outlineLevel="1" x14ac:dyDescent="0.25">
      <c r="A25" s="7" t="s">
        <v>22</v>
      </c>
      <c r="B25" s="14">
        <v>238.85</v>
      </c>
      <c r="C25" s="14">
        <v>161.80000000000001</v>
      </c>
      <c r="D25" s="14">
        <v>161.80000000000001</v>
      </c>
      <c r="E25" s="14">
        <v>274.7</v>
      </c>
      <c r="F25" s="14">
        <v>193.8</v>
      </c>
      <c r="G25" s="14">
        <v>193.8</v>
      </c>
      <c r="H25" s="14">
        <v>287.55</v>
      </c>
      <c r="I25" s="14">
        <v>193.8</v>
      </c>
      <c r="J25" s="14">
        <f>B25+C25+D25+E25+F25+G25+H25+I25</f>
        <v>1706.1</v>
      </c>
    </row>
    <row r="26" spans="1:10" outlineLevel="1" x14ac:dyDescent="0.25">
      <c r="A26" s="7" t="s">
        <v>23</v>
      </c>
      <c r="B26" s="13"/>
      <c r="C26" s="13"/>
      <c r="D26" s="13"/>
      <c r="E26" s="13"/>
      <c r="F26" s="13"/>
      <c r="G26" s="13"/>
      <c r="H26" s="13"/>
      <c r="I26" s="13"/>
      <c r="J26" s="13"/>
    </row>
    <row r="27" spans="1:10" outlineLevel="2" x14ac:dyDescent="0.25">
      <c r="A27" s="9" t="s">
        <v>24</v>
      </c>
      <c r="B27" s="14">
        <v>8805.5400000000009</v>
      </c>
      <c r="C27" s="14">
        <v>8805.5400000000009</v>
      </c>
      <c r="D27" s="14">
        <v>8805.51</v>
      </c>
      <c r="E27" s="14">
        <v>8805.51</v>
      </c>
      <c r="F27" s="14">
        <v>8805.7199999999993</v>
      </c>
      <c r="G27" s="14">
        <v>8914.69</v>
      </c>
      <c r="H27" s="14">
        <v>9093.2099999999991</v>
      </c>
      <c r="I27" s="14">
        <v>8801.34</v>
      </c>
      <c r="J27" s="14">
        <f>B27+C27+D27+E27+F27+G27+H27+I27</f>
        <v>70837.060000000012</v>
      </c>
    </row>
    <row r="28" spans="1:10" outlineLevel="2" x14ac:dyDescent="0.25">
      <c r="A28" s="9" t="s">
        <v>25</v>
      </c>
      <c r="B28" s="14">
        <v>225</v>
      </c>
      <c r="C28" s="14">
        <v>450</v>
      </c>
      <c r="D28" s="13"/>
      <c r="E28" s="14">
        <v>225</v>
      </c>
      <c r="F28" s="14">
        <v>225</v>
      </c>
      <c r="G28" s="14">
        <v>225</v>
      </c>
      <c r="H28" s="14">
        <v>225</v>
      </c>
      <c r="I28" s="14">
        <v>450</v>
      </c>
      <c r="J28" s="14">
        <f>B28+C28+D28+E28+F28+G28+H28+I28</f>
        <v>2025</v>
      </c>
    </row>
    <row r="29" spans="1:10" outlineLevel="1" x14ac:dyDescent="0.25">
      <c r="A29" s="10" t="s">
        <v>26</v>
      </c>
      <c r="B29" s="15">
        <f t="shared" ref="B29:I29" si="5">B26+B27+B28</f>
        <v>9030.5400000000009</v>
      </c>
      <c r="C29" s="15">
        <f t="shared" si="5"/>
        <v>9255.5400000000009</v>
      </c>
      <c r="D29" s="15">
        <f t="shared" si="5"/>
        <v>8805.51</v>
      </c>
      <c r="E29" s="15">
        <f t="shared" si="5"/>
        <v>9030.51</v>
      </c>
      <c r="F29" s="15">
        <f t="shared" si="5"/>
        <v>9030.7199999999993</v>
      </c>
      <c r="G29" s="15">
        <f t="shared" si="5"/>
        <v>9139.69</v>
      </c>
      <c r="H29" s="15">
        <f t="shared" si="5"/>
        <v>9318.2099999999991</v>
      </c>
      <c r="I29" s="15">
        <f t="shared" si="5"/>
        <v>9251.34</v>
      </c>
      <c r="J29" s="16">
        <f>B29+C29+D29+E29+F29+G29+H29+I29</f>
        <v>72862.060000000012</v>
      </c>
    </row>
    <row r="30" spans="1:10" x14ac:dyDescent="0.25">
      <c r="A30" s="8" t="s">
        <v>27</v>
      </c>
      <c r="B30" s="15">
        <f t="shared" ref="B30:I30" si="6">B12+B20+B24+B25+B29</f>
        <v>45212.2</v>
      </c>
      <c r="C30" s="15">
        <f t="shared" si="6"/>
        <v>30439.09</v>
      </c>
      <c r="D30" s="15">
        <f t="shared" si="6"/>
        <v>33461.450000000004</v>
      </c>
      <c r="E30" s="15">
        <f t="shared" si="6"/>
        <v>30742.300000000003</v>
      </c>
      <c r="F30" s="15">
        <f t="shared" si="6"/>
        <v>29576.659999999996</v>
      </c>
      <c r="G30" s="15">
        <f t="shared" si="6"/>
        <v>32208.689999999995</v>
      </c>
      <c r="H30" s="15">
        <f t="shared" si="6"/>
        <v>28925.37</v>
      </c>
      <c r="I30" s="15">
        <f t="shared" si="6"/>
        <v>30507.829999999998</v>
      </c>
      <c r="J30" s="16">
        <f>B30+C30+D30+E30+F30+G30+H30+I30</f>
        <v>261073.58999999997</v>
      </c>
    </row>
    <row r="31" spans="1:10" x14ac:dyDescent="0.25">
      <c r="A31" s="8" t="s">
        <v>28</v>
      </c>
      <c r="B31" s="15">
        <f>B10-B30</f>
        <v>0</v>
      </c>
      <c r="C31" s="15">
        <f>C10-C30</f>
        <v>0</v>
      </c>
      <c r="D31" s="15">
        <v>-7.2759576141834259E-12</v>
      </c>
      <c r="E31" s="15">
        <v>-3.637978807091713E-12</v>
      </c>
      <c r="F31" s="15">
        <f>F10-F30</f>
        <v>0</v>
      </c>
      <c r="G31" s="15">
        <f>G10-G30</f>
        <v>0</v>
      </c>
      <c r="H31" s="15">
        <f>H10-H30</f>
        <v>0</v>
      </c>
      <c r="I31" s="15">
        <f>I10-I30</f>
        <v>0</v>
      </c>
      <c r="J31" s="16">
        <v>-5.8207660913467407E-11</v>
      </c>
    </row>
    <row r="32" spans="1:10" x14ac:dyDescent="0.25">
      <c r="A32" s="6" t="s">
        <v>29</v>
      </c>
      <c r="B32" s="13"/>
      <c r="C32" s="13"/>
      <c r="D32" s="13"/>
      <c r="E32" s="13"/>
      <c r="F32" s="13"/>
      <c r="G32" s="13"/>
      <c r="H32" s="13"/>
      <c r="I32" s="13"/>
    </row>
    <row r="33" spans="1:10" outlineLevel="1" x14ac:dyDescent="0.25">
      <c r="A33" s="7" t="s">
        <v>30</v>
      </c>
      <c r="B33" s="13"/>
      <c r="C33" s="13"/>
      <c r="D33" s="14">
        <v>88.5</v>
      </c>
      <c r="E33" s="13"/>
      <c r="F33" s="14">
        <v>51.36</v>
      </c>
      <c r="G33" s="13"/>
      <c r="H33" s="13"/>
      <c r="I33" s="14">
        <v>21.34</v>
      </c>
      <c r="J33" s="14">
        <f>B33+C33+D33+E33+F33+G33+H33+I33</f>
        <v>161.20000000000002</v>
      </c>
    </row>
    <row r="34" spans="1:10" outlineLevel="1" x14ac:dyDescent="0.25">
      <c r="A34" s="7" t="s">
        <v>31</v>
      </c>
      <c r="B34" s="14">
        <v>95.03</v>
      </c>
      <c r="C34" s="13"/>
      <c r="D34" s="14">
        <v>64.180000000000007</v>
      </c>
      <c r="E34" s="13"/>
      <c r="F34" s="14">
        <v>31.15</v>
      </c>
      <c r="G34" s="14">
        <v>53.85</v>
      </c>
      <c r="H34" s="13"/>
      <c r="I34" s="14">
        <v>91.82</v>
      </c>
      <c r="J34" s="14">
        <f>B34+C34+D34+E34+F34+G34+H34+I34</f>
        <v>336.03</v>
      </c>
    </row>
    <row r="35" spans="1:10" x14ac:dyDescent="0.25">
      <c r="A35" s="8" t="s">
        <v>32</v>
      </c>
      <c r="B35" s="15">
        <f>B33+B34</f>
        <v>95.03</v>
      </c>
      <c r="C35" s="15"/>
      <c r="D35" s="15">
        <f>D33+D34</f>
        <v>152.68</v>
      </c>
      <c r="E35" s="15"/>
      <c r="F35" s="15">
        <f>F33+F34</f>
        <v>82.509999999999991</v>
      </c>
      <c r="G35" s="15">
        <f>G33+G34</f>
        <v>53.85</v>
      </c>
      <c r="H35" s="15"/>
      <c r="I35" s="15">
        <f>I33+I34</f>
        <v>113.16</v>
      </c>
      <c r="J35" s="16">
        <f>B35+C35+D35+E35+F35+G35+H35+I35</f>
        <v>497.23</v>
      </c>
    </row>
    <row r="36" spans="1:10" x14ac:dyDescent="0.25">
      <c r="A36" s="6" t="s">
        <v>33</v>
      </c>
      <c r="B36" s="13"/>
      <c r="C36" s="13"/>
      <c r="D36" s="13"/>
      <c r="E36" s="13"/>
      <c r="F36" s="13"/>
      <c r="G36" s="13"/>
      <c r="H36" s="13"/>
      <c r="I36" s="13"/>
    </row>
    <row r="37" spans="1:10" outlineLevel="1" x14ac:dyDescent="0.25">
      <c r="A37" s="7" t="s">
        <v>34</v>
      </c>
      <c r="B37" s="14">
        <v>122.47</v>
      </c>
      <c r="C37" s="14">
        <v>122.47</v>
      </c>
      <c r="D37" s="14">
        <v>122.47</v>
      </c>
      <c r="E37" s="14">
        <v>122.47</v>
      </c>
      <c r="F37" s="14">
        <v>122.47</v>
      </c>
      <c r="G37" s="14">
        <v>-1105.78</v>
      </c>
      <c r="H37" s="14">
        <v>102.36</v>
      </c>
      <c r="I37" s="14">
        <v>102.36</v>
      </c>
      <c r="J37" s="14">
        <f>B37+C37+D37+E37+F37+G37+H37+I37</f>
        <v>-288.70999999999992</v>
      </c>
    </row>
    <row r="38" spans="1:10" x14ac:dyDescent="0.25">
      <c r="A38" s="8" t="s">
        <v>35</v>
      </c>
      <c r="B38" s="15">
        <f t="shared" ref="B38:I38" si="7">B37</f>
        <v>122.47</v>
      </c>
      <c r="C38" s="15">
        <f t="shared" si="7"/>
        <v>122.47</v>
      </c>
      <c r="D38" s="15">
        <f t="shared" si="7"/>
        <v>122.47</v>
      </c>
      <c r="E38" s="15">
        <f t="shared" si="7"/>
        <v>122.47</v>
      </c>
      <c r="F38" s="15">
        <f t="shared" si="7"/>
        <v>122.47</v>
      </c>
      <c r="G38" s="15">
        <f t="shared" si="7"/>
        <v>-1105.78</v>
      </c>
      <c r="H38" s="15">
        <f t="shared" si="7"/>
        <v>102.36</v>
      </c>
      <c r="I38" s="15">
        <f t="shared" si="7"/>
        <v>102.36</v>
      </c>
      <c r="J38" s="16">
        <f>B38+C38+D38+E38+F38+G38+H38+I38</f>
        <v>-288.70999999999992</v>
      </c>
    </row>
    <row r="39" spans="1:10" x14ac:dyDescent="0.25">
      <c r="A39" s="8" t="s">
        <v>36</v>
      </c>
      <c r="B39" s="15">
        <f t="shared" ref="B39:I39" si="8">B35-B38</f>
        <v>-27.439999999999998</v>
      </c>
      <c r="C39" s="15">
        <f t="shared" si="8"/>
        <v>-122.47</v>
      </c>
      <c r="D39" s="15">
        <f t="shared" si="8"/>
        <v>30.210000000000008</v>
      </c>
      <c r="E39" s="15">
        <f t="shared" si="8"/>
        <v>-122.47</v>
      </c>
      <c r="F39" s="15">
        <f t="shared" si="8"/>
        <v>-39.960000000000008</v>
      </c>
      <c r="G39" s="15">
        <f t="shared" si="8"/>
        <v>1159.6299999999999</v>
      </c>
      <c r="H39" s="15">
        <f t="shared" si="8"/>
        <v>-102.36</v>
      </c>
      <c r="I39" s="15">
        <f t="shared" si="8"/>
        <v>10.799999999999997</v>
      </c>
      <c r="J39" s="16">
        <f>B39+C39+D39+E39+F39+G39+H39+I39</f>
        <v>785.93999999999983</v>
      </c>
    </row>
    <row r="40" spans="1:10" x14ac:dyDescent="0.25">
      <c r="A40" s="8" t="s">
        <v>37</v>
      </c>
      <c r="B40" s="15">
        <f t="shared" ref="B40:I40" si="9">B31+B39</f>
        <v>-27.439999999999998</v>
      </c>
      <c r="C40" s="15">
        <f t="shared" si="9"/>
        <v>-122.47</v>
      </c>
      <c r="D40" s="15">
        <f t="shared" si="9"/>
        <v>30.209999999992732</v>
      </c>
      <c r="E40" s="15">
        <f t="shared" si="9"/>
        <v>-122.47000000000364</v>
      </c>
      <c r="F40" s="15">
        <f t="shared" si="9"/>
        <v>-39.960000000000008</v>
      </c>
      <c r="G40" s="15">
        <f t="shared" si="9"/>
        <v>1159.6299999999999</v>
      </c>
      <c r="H40" s="15">
        <f t="shared" si="9"/>
        <v>-102.36</v>
      </c>
      <c r="I40" s="15">
        <f t="shared" si="9"/>
        <v>10.799999999999997</v>
      </c>
      <c r="J40" s="16">
        <f>B40+C40+D40+E40+F40+G40+H40+I40</f>
        <v>785.93999999998891</v>
      </c>
    </row>
    <row r="44" spans="1:10" x14ac:dyDescent="0.25">
      <c r="A44" s="1" t="s">
        <v>48</v>
      </c>
      <c r="B44" s="4"/>
      <c r="C44" s="4"/>
      <c r="D44" s="4"/>
      <c r="E44" s="4"/>
      <c r="F44" s="4"/>
      <c r="G44" s="4"/>
      <c r="H44" s="4"/>
      <c r="I44" s="4"/>
      <c r="J44" s="4"/>
    </row>
  </sheetData>
  <mergeCells count="4">
    <mergeCell ref="A1:J1"/>
    <mergeCell ref="A2:J2"/>
    <mergeCell ref="A3:J3"/>
    <mergeCell ref="A44:J4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Michelle</cp:lastModifiedBy>
  <dcterms:created xsi:type="dcterms:W3CDTF">2022-03-24T08:55:57Z</dcterms:created>
  <dcterms:modified xsi:type="dcterms:W3CDTF">2026-03-18T18:02:24Z</dcterms:modified>
  <cp:category/>
</cp:coreProperties>
</file>